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Naslovna stranica " sheetId="1" r:id="rId1"/>
    <sheet name="Opći dio Proračuna 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<sst xmlns="http://schemas.openxmlformats.org/spreadsheetml/2006/main" count="227" uniqueCount="173">
  <si>
    <t/>
  </si>
  <si>
    <t>BROJ KONTA</t>
  </si>
  <si>
    <t>VRSTA PRIHODA / PRIMITAKA</t>
  </si>
  <si>
    <t>PLAN</t>
  </si>
  <si>
    <t>PROJEKCIJA</t>
  </si>
  <si>
    <t>INDEKS</t>
  </si>
  <si>
    <t>1</t>
  </si>
  <si>
    <t>2</t>
  </si>
  <si>
    <t>3</t>
  </si>
  <si>
    <t>4</t>
  </si>
  <si>
    <t>5</t>
  </si>
  <si>
    <t>6</t>
  </si>
  <si>
    <t>7</t>
  </si>
  <si>
    <t>2021</t>
  </si>
  <si>
    <t>2022</t>
  </si>
  <si>
    <t>2023</t>
  </si>
  <si>
    <t>2/1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</si>
  <si>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</si>
  <si>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</si>
  <si>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</si>
  <si>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</si>
  <si>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</si>
  <si>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 / FINANCIRANJA</t>
  </si>
  <si>
    <t>Izdaci za financijsku imovinu i otplate zajmova</t>
  </si>
  <si>
    <t>NETO ZADUŽIVANJE / FINANCIRANJE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</si>
  <si>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</si>
  <si>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</si>
  <si>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</si>
  <si>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</si>
  <si>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</si>
  <si>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</si>
  <si>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</si>
  <si>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</si>
  <si>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</si>
  <si>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</si>
  <si>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</si>
  <si>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</si>
  <si>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</si>
  <si>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</si>
  <si>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</si>
  <si>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</si>
  <si>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</si>
  <si>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</si>
  <si>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</si>
  <si>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</si>
  <si>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</si>
  <si>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</si>
  <si>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</si>
  <si>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</si>
  <si>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</si>
  <si>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</si>
  <si>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</si>
  <si>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</si>
  <si>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</si>
  <si>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</si>
  <si>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</si>
  <si>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</si>
  <si>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</si>
  <si>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</si>
  <si>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</si>
  <si>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</si>
  <si>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</si>
  <si>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</si>
  <si>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</si>
  <si>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</si>
  <si>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</si>
  <si>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</si>
  <si>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683</t>
  </si>
  <si>
    <t>Ostali prihodi</t>
  </si>
  <si>
    <t>71</t>
  </si>
  <si>
    <t>Prihodi od prodaje neproizvedene dugotrajne imovine</t>
  </si>
  <si>
    <t>Prihodi od prodaje materijalne imovine - prirodnih bogatstava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</si>
  <si>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</si>
  <si>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</si>
  <si>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</si>
  <si>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</si>
  <si>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</si>
  <si>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</si>
  <si>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</si>
  <si>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</si>
  <si>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</si>
  <si>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</si>
  <si>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</si>
  <si>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</si>
  <si>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</si>
  <si>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</si>
  <si>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</si>
  <si>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</si>
  <si>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</si>
  <si>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</si>
  <si>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</si>
  <si>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</si>
  <si>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</si>
  <si>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</si>
  <si>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</si>
  <si>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</si>
  <si>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</si>
  <si>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</si>
  <si>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</si>
  <si>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</si>
  <si>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</si>
  <si>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</si>
  <si>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</si>
  <si>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</si>
  <si>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</si>
  <si>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</si>
  <si>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</si>
  <si>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</si>
  <si>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</si>
  <si>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</si>
  <si>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</si>
  <si>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</si>
  <si>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</si>
  <si>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</si>
  <si>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</si>
  <si>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</si>
  <si>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</si>
  <si>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</si>
  <si>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</si>
  <si>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</si>
  <si>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</si>
  <si>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</si>
  <si>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</si>
  <si>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</si>
  <si>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</si>
  <si>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</si>
  <si>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</si>
  <si>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</si>
  <si>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</si>
  <si>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</si>
  <si>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</si>
  <si>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</si>
  <si>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</si>
  <si>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</si>
  <si>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</si>
  <si>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</si>
  <si>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</si>
  <si>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</si>
  <si>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54</t>
  </si>
  <si>
    <t>Izdaci za otplatu glavnice primljenih kredita i zajmova</t>
  </si>
  <si>
    <t>544</t>
  </si>
  <si>
    <t xml:space="preserve">Otplata glavnice primljenih kredita i zajmova od kreditnih i ostalih financijskih institucija izvan </t>
  </si>
  <si>
    <t>547</t>
  </si>
  <si>
    <t>Otplata glavnice primljenih zajmova od drugih razina vlasti</t>
  </si>
  <si>
    <t xml:space="preserve">C. RASPOLOŽIVA SREDSTVA IZ PRETHODNIH GODINA  </t>
  </si>
  <si>
    <t>9</t>
  </si>
  <si>
    <t>Vlastiti izvori</t>
  </si>
  <si>
    <t>92</t>
  </si>
  <si>
    <t>Rezultat poslovanja</t>
  </si>
  <si>
    <t>922</t>
  </si>
  <si>
    <t>Višak/manjak prihoda</t>
  </si>
  <si>
    <t>2020.</t>
  </si>
  <si>
    <t>I. OPĆI DIO</t>
  </si>
  <si>
    <t xml:space="preserve">Ukupni prihodi </t>
  </si>
  <si>
    <t xml:space="preserve">Ukupni rashodi </t>
  </si>
  <si>
    <t>RAZLIKA −VIŠAK / MANJAK</t>
  </si>
  <si>
    <t xml:space="preserve">1. Članak </t>
  </si>
  <si>
    <t>Proračun Općine Bibinje za 2021. godinu te projekcije za 2022. i 2023. godinu sastoje se od:</t>
  </si>
  <si>
    <t>Primici od financijske imovine i zaduživanja</t>
  </si>
  <si>
    <t>Naziv</t>
  </si>
  <si>
    <t>C. RASPOLOŽIVA SREDSTVA IZ PRETHODNIH GODINA</t>
  </si>
  <si>
    <t xml:space="preserve">VIŠAK / MANJAK + NETO ZADUŽIVANJA / FINANCIRANJA + RASPOLOŽIVA SREDSTVA IZ PRETHODNIH GODINA </t>
  </si>
  <si>
    <t>Manjak prihoda iz prethodne godine</t>
  </si>
  <si>
    <t xml:space="preserve">Preneseni višak iz prethodne godine </t>
  </si>
  <si>
    <t>Dio manjka iz prethodne godine koji će se pokriti u razdoblju 2020-2023.</t>
  </si>
  <si>
    <t xml:space="preserve">Manjak za pokirće u sljedećoj godini </t>
  </si>
  <si>
    <t xml:space="preserve">Članak 2. </t>
  </si>
  <si>
    <t>Plan prihoda i rashoda, primtaka i izdataka po ekonomskoj, funkcijskoj, organizacijskoj, programskoj klasifikaciji i po izvorima finaciranja utvrđuju se u Računu prihoda i rashoda, , Računu finaciranja i Posebnom dijelu proračuna za 2021. godinu i projekcijama za 2022. i 2023. godinu.</t>
  </si>
  <si>
    <t xml:space="preserve">PRORAČUN OPĆINE BIBINJE ZA 2021. GODINU I PROJEKCIJE ZA 2022. I 2023. GODINU </t>
  </si>
  <si>
    <t xml:space="preserve">A. RAČUN PRIHODA I RASHODA - PRIHODI </t>
  </si>
  <si>
    <t xml:space="preserve">A. RAČUN PRIHODA I RASHODA - RASHODI </t>
  </si>
  <si>
    <t xml:space="preserve">Pomoći od međunarodnih organizacija te institucija i tijela EU </t>
  </si>
  <si>
    <t>Na temelju članka 39. stavak 1. Zakona o proračunu (''Narodne novine'', broj 87/08,136/12,15/15 ) i članka 11.  Statuta Općine Bibinje ("Službeni glasnik Zadarske Županije" broj 17/09, „Službeni glasnik Općine Bibinje”  broj 2/13, 3/18) Općinsko vijeće Općine Bibinje na svojoj 21. sjednici održanoj dana 22.12. 2020. godine, donosi: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</si>
</sst>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[$-41A]d\.\ mmmm\ yyyy\.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i/>
      <sz val="14"/>
      <name val="Arial Narrow"/>
      <family val="2"/>
    </font>
    <font>
      <i/>
      <sz val="12"/>
      <name val="Arial"/>
      <family val="2"/>
    </font>
    <font>
      <b/>
      <i/>
      <sz val="18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9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20" fontId="4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4" fontId="12" fillId="34" borderId="0" xfId="0" applyNumberFormat="1" applyFont="1" applyFill="1" applyAlignment="1">
      <alignment/>
    </xf>
    <xf numFmtId="4" fontId="12" fillId="35" borderId="0" xfId="0" applyNumberFormat="1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36" borderId="19" xfId="0" applyFont="1" applyFill="1" applyBorder="1" applyAlignment="1">
      <alignment wrapText="1"/>
    </xf>
    <xf numFmtId="0" fontId="8" fillId="0" borderId="2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4" fontId="12" fillId="34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PageLayoutView="0" workbookViewId="0" topLeftCell="A37">
      <selection activeCell="A5" sqref="A5:B5"/>
    </sheetView>
  </sheetViews>
  <sheetFormatPr defaultColWidth="9.140625" defaultRowHeight="12.75"/>
  <cols>
    <col min="1" max="1" width="3.421875" style="0" customWidth="1"/>
    <col min="2" max="2" width="41.8515625" style="0" customWidth="1"/>
    <col min="3" max="6" width="13.8515625" style="0" customWidth="1"/>
    <col min="7" max="9" width="8.57421875" style="0" customWidth="1"/>
  </cols>
  <sheetData>
    <row r="2" spans="1:8" ht="54.75" customHeight="1">
      <c r="A2" s="41" t="s">
        <v>172</v>
      </c>
      <c r="B2" s="42"/>
      <c r="C2" s="42"/>
      <c r="D2" s="42"/>
      <c r="E2" s="42"/>
      <c r="F2" s="42"/>
      <c r="G2" s="18"/>
      <c r="H2" s="18"/>
    </row>
    <row r="3" spans="1:8" ht="15.75">
      <c r="A3" s="38" t="s">
        <v>0</v>
      </c>
      <c r="B3" s="38"/>
      <c r="C3" s="5"/>
      <c r="D3" s="6"/>
      <c r="E3" s="7"/>
      <c r="F3" s="5"/>
      <c r="G3" s="5"/>
      <c r="H3" s="5"/>
    </row>
    <row r="4" spans="1:8" ht="15.75">
      <c r="A4" s="38"/>
      <c r="B4" s="38"/>
      <c r="C4" s="5"/>
      <c r="D4" s="5"/>
      <c r="E4" s="5"/>
      <c r="F4" s="5"/>
      <c r="G4" s="5"/>
      <c r="H4" s="5"/>
    </row>
    <row r="5" spans="1:8" ht="15.75">
      <c r="A5" s="38"/>
      <c r="B5" s="38"/>
      <c r="C5" s="5"/>
      <c r="D5" s="5"/>
      <c r="E5" s="5"/>
      <c r="F5" s="5"/>
      <c r="G5" s="5"/>
      <c r="H5" s="5"/>
    </row>
    <row r="6" spans="1:8" ht="15.75">
      <c r="A6" s="38"/>
      <c r="B6" s="38"/>
      <c r="C6" s="5"/>
      <c r="D6" s="5"/>
      <c r="E6" s="5"/>
      <c r="F6" s="5"/>
      <c r="G6" s="5"/>
      <c r="H6" s="5"/>
    </row>
    <row r="7" spans="1:8" ht="15.75">
      <c r="A7" s="5"/>
      <c r="B7" s="5"/>
      <c r="C7" s="5"/>
      <c r="D7" s="5"/>
      <c r="E7" s="5"/>
      <c r="F7" s="5"/>
      <c r="G7" s="5"/>
      <c r="H7" s="5"/>
    </row>
    <row r="8" spans="1:8" ht="48" customHeight="1">
      <c r="A8" s="43" t="s">
        <v>168</v>
      </c>
      <c r="B8" s="44"/>
      <c r="C8" s="44"/>
      <c r="D8" s="44"/>
      <c r="E8" s="44"/>
      <c r="F8" s="44"/>
      <c r="G8" s="5"/>
      <c r="H8" s="5"/>
    </row>
    <row r="9" spans="1:8" ht="48" customHeight="1">
      <c r="A9" s="5"/>
      <c r="B9" s="11"/>
      <c r="C9" s="12"/>
      <c r="D9" s="12"/>
      <c r="E9" s="12"/>
      <c r="F9" s="12"/>
      <c r="G9" s="5"/>
      <c r="H9" s="5"/>
    </row>
    <row r="10" spans="1:8" ht="15.75">
      <c r="A10" s="5"/>
      <c r="B10" s="50" t="s">
        <v>152</v>
      </c>
      <c r="C10" s="51"/>
      <c r="D10" s="51"/>
      <c r="E10" s="51"/>
      <c r="F10" s="51"/>
      <c r="G10" s="5"/>
      <c r="H10" s="5"/>
    </row>
    <row r="11" spans="1:8" ht="15.75">
      <c r="A11" s="45" t="s">
        <v>156</v>
      </c>
      <c r="B11" s="46"/>
      <c r="C11" s="46"/>
      <c r="D11" s="46"/>
      <c r="E11" s="46"/>
      <c r="F11" s="46"/>
      <c r="G11" s="5"/>
      <c r="H11" s="5"/>
    </row>
    <row r="12" spans="1:8" ht="15.75">
      <c r="A12" s="5"/>
      <c r="B12" s="5"/>
      <c r="C12" s="5"/>
      <c r="D12" s="5"/>
      <c r="E12" s="5"/>
      <c r="F12" s="5"/>
      <c r="G12" s="5"/>
      <c r="H12" s="5"/>
    </row>
    <row r="13" spans="1:8" ht="15.75">
      <c r="A13" s="39" t="s">
        <v>157</v>
      </c>
      <c r="B13" s="47"/>
      <c r="C13" s="47"/>
      <c r="D13" s="47"/>
      <c r="E13" s="47"/>
      <c r="F13" s="47"/>
      <c r="G13" s="5"/>
      <c r="H13" s="5"/>
    </row>
    <row r="14" spans="1:8" ht="15.75">
      <c r="A14" s="5"/>
      <c r="B14" s="5"/>
      <c r="C14" s="5"/>
      <c r="D14" s="5"/>
      <c r="E14" s="5"/>
      <c r="F14" s="5"/>
      <c r="G14" s="5"/>
      <c r="H14" s="5"/>
    </row>
    <row r="15" spans="1:8" ht="15.75">
      <c r="A15" s="48" t="s">
        <v>17</v>
      </c>
      <c r="B15" s="48" t="s">
        <v>0</v>
      </c>
      <c r="C15" s="5"/>
      <c r="D15" s="5"/>
      <c r="E15" s="5"/>
      <c r="F15" s="5"/>
      <c r="G15" s="5"/>
      <c r="H15" s="5"/>
    </row>
    <row r="16" spans="1:8" ht="16.5" thickBot="1">
      <c r="A16" s="9"/>
      <c r="B16" s="9"/>
      <c r="C16" s="5"/>
      <c r="D16" s="5"/>
      <c r="E16" s="5"/>
      <c r="F16" s="5"/>
      <c r="G16" s="5"/>
      <c r="H16" s="5"/>
    </row>
    <row r="17" spans="1:9" ht="15.75">
      <c r="A17" s="21"/>
      <c r="B17" s="24" t="s">
        <v>159</v>
      </c>
      <c r="C17" s="19" t="s">
        <v>3</v>
      </c>
      <c r="D17" s="19" t="s">
        <v>3</v>
      </c>
      <c r="E17" s="19" t="s">
        <v>4</v>
      </c>
      <c r="F17" s="19" t="s">
        <v>4</v>
      </c>
      <c r="G17" s="8"/>
      <c r="H17" s="8"/>
      <c r="I17" s="2"/>
    </row>
    <row r="18" spans="1:9" ht="16.5" thickBot="1">
      <c r="A18" s="22"/>
      <c r="B18" s="23"/>
      <c r="C18" s="20" t="s">
        <v>151</v>
      </c>
      <c r="D18" s="20" t="s">
        <v>13</v>
      </c>
      <c r="E18" s="20" t="s">
        <v>14</v>
      </c>
      <c r="F18" s="20" t="s">
        <v>15</v>
      </c>
      <c r="G18" s="8"/>
      <c r="H18" s="8"/>
      <c r="I18" s="2"/>
    </row>
    <row r="19" spans="1:9" ht="16.5" thickBot="1">
      <c r="A19" s="13">
        <v>6</v>
      </c>
      <c r="B19" s="14" t="s">
        <v>18</v>
      </c>
      <c r="C19" s="15">
        <v>14857461</v>
      </c>
      <c r="D19" s="15">
        <v>23069641</v>
      </c>
      <c r="E19" s="15">
        <v>24850866</v>
      </c>
      <c r="F19" s="15">
        <v>22697297</v>
      </c>
      <c r="G19" s="10"/>
      <c r="H19" s="10"/>
      <c r="I19" s="1"/>
    </row>
    <row r="20" spans="1:9" ht="16.5" thickBot="1">
      <c r="A20" s="14" t="s">
        <v>12</v>
      </c>
      <c r="B20" s="14" t="s">
        <v>19</v>
      </c>
      <c r="C20" s="15">
        <v>1600000</v>
      </c>
      <c r="D20" s="15">
        <v>3700000</v>
      </c>
      <c r="E20" s="15">
        <v>1490000</v>
      </c>
      <c r="F20" s="15">
        <v>800000</v>
      </c>
      <c r="G20" s="10"/>
      <c r="H20" s="10"/>
      <c r="I20" s="1"/>
    </row>
    <row r="21" spans="1:9" ht="16.5" thickBot="1">
      <c r="A21" s="14"/>
      <c r="B21" s="16" t="s">
        <v>153</v>
      </c>
      <c r="C21" s="17">
        <f>C19+C20</f>
        <v>16457461</v>
      </c>
      <c r="D21" s="17">
        <f>D19+D20</f>
        <v>26769641</v>
      </c>
      <c r="E21" s="17">
        <f>E19+E20</f>
        <v>26340866</v>
      </c>
      <c r="F21" s="17">
        <f>F19+F20</f>
        <v>23497297</v>
      </c>
      <c r="G21" s="10"/>
      <c r="H21" s="10"/>
      <c r="I21" s="1"/>
    </row>
    <row r="22" spans="1:9" ht="16.5" thickBot="1">
      <c r="A22" s="14" t="s">
        <v>8</v>
      </c>
      <c r="B22" s="14" t="s">
        <v>20</v>
      </c>
      <c r="C22" s="15">
        <v>12991434</v>
      </c>
      <c r="D22" s="15">
        <v>16559905</v>
      </c>
      <c r="E22" s="15">
        <v>14287130</v>
      </c>
      <c r="F22" s="15">
        <v>13403745</v>
      </c>
      <c r="G22" s="10"/>
      <c r="H22" s="10"/>
      <c r="I22" s="1"/>
    </row>
    <row r="23" spans="1:9" ht="16.5" thickBot="1">
      <c r="A23" s="14" t="s">
        <v>9</v>
      </c>
      <c r="B23" s="14" t="s">
        <v>21</v>
      </c>
      <c r="C23" s="15">
        <v>3894430</v>
      </c>
      <c r="D23" s="15">
        <v>9159000</v>
      </c>
      <c r="E23" s="15">
        <v>10683000</v>
      </c>
      <c r="F23" s="15">
        <v>8393000</v>
      </c>
      <c r="G23" s="10"/>
      <c r="H23" s="10"/>
      <c r="I23" s="1"/>
    </row>
    <row r="24" spans="1:9" ht="16.5" thickBot="1">
      <c r="A24" s="14"/>
      <c r="B24" s="16" t="s">
        <v>154</v>
      </c>
      <c r="C24" s="17">
        <f>C22+C23</f>
        <v>16885864</v>
      </c>
      <c r="D24" s="17">
        <f>D22+D23</f>
        <v>25718905</v>
      </c>
      <c r="E24" s="17">
        <f>E22+E23</f>
        <v>24970130</v>
      </c>
      <c r="F24" s="17">
        <f>F22+F23</f>
        <v>21796745</v>
      </c>
      <c r="G24" s="10"/>
      <c r="H24" s="10"/>
      <c r="I24" s="1"/>
    </row>
    <row r="25" spans="1:9" ht="16.5" thickBot="1">
      <c r="A25" s="52" t="s">
        <v>155</v>
      </c>
      <c r="B25" s="52" t="s">
        <v>0</v>
      </c>
      <c r="C25" s="17">
        <f>C21-C24</f>
        <v>-428403</v>
      </c>
      <c r="D25" s="17">
        <f>D21-D24</f>
        <v>1050736</v>
      </c>
      <c r="E25" s="17">
        <f>E21-E24</f>
        <v>1370736</v>
      </c>
      <c r="F25" s="17">
        <f>F21-F24</f>
        <v>1700552</v>
      </c>
      <c r="G25" s="10"/>
      <c r="H25" s="10"/>
      <c r="I25" s="1"/>
    </row>
    <row r="26" spans="1:8" ht="15.75">
      <c r="A26" s="5"/>
      <c r="B26" s="5"/>
      <c r="C26" s="5"/>
      <c r="D26" s="5"/>
      <c r="E26" s="5"/>
      <c r="F26" s="5"/>
      <c r="G26" s="5"/>
      <c r="H26" s="5"/>
    </row>
    <row r="27" spans="1:8" ht="15.75">
      <c r="A27" s="48" t="s">
        <v>22</v>
      </c>
      <c r="B27" s="48" t="s">
        <v>0</v>
      </c>
      <c r="C27" s="5"/>
      <c r="D27" s="5"/>
      <c r="E27" s="5"/>
      <c r="F27" s="5"/>
      <c r="G27" s="5"/>
      <c r="H27" s="5"/>
    </row>
    <row r="28" spans="1:8" ht="16.5" thickBot="1">
      <c r="A28" s="9"/>
      <c r="B28" s="9"/>
      <c r="C28" s="5"/>
      <c r="D28" s="5"/>
      <c r="E28" s="5"/>
      <c r="F28" s="5"/>
      <c r="G28" s="5"/>
      <c r="H28" s="5"/>
    </row>
    <row r="29" spans="1:8" ht="15.75">
      <c r="A29" s="21"/>
      <c r="B29" s="24" t="s">
        <v>159</v>
      </c>
      <c r="C29" s="19" t="s">
        <v>3</v>
      </c>
      <c r="D29" s="19" t="s">
        <v>3</v>
      </c>
      <c r="E29" s="19" t="s">
        <v>4</v>
      </c>
      <c r="F29" s="19" t="s">
        <v>4</v>
      </c>
      <c r="G29" s="5"/>
      <c r="H29" s="5"/>
    </row>
    <row r="30" spans="1:8" ht="16.5" thickBot="1">
      <c r="A30" s="22"/>
      <c r="B30" s="23"/>
      <c r="C30" s="20" t="s">
        <v>151</v>
      </c>
      <c r="D30" s="20" t="s">
        <v>13</v>
      </c>
      <c r="E30" s="20" t="s">
        <v>14</v>
      </c>
      <c r="F30" s="20" t="s">
        <v>15</v>
      </c>
      <c r="G30" s="5"/>
      <c r="H30" s="5"/>
    </row>
    <row r="31" spans="1:8" ht="16.5" thickBot="1">
      <c r="A31" s="13">
        <v>8</v>
      </c>
      <c r="B31" s="14" t="s">
        <v>158</v>
      </c>
      <c r="C31" s="15">
        <v>960000</v>
      </c>
      <c r="D31" s="14">
        <v>0</v>
      </c>
      <c r="E31" s="14">
        <v>0</v>
      </c>
      <c r="F31" s="14">
        <v>0</v>
      </c>
      <c r="G31" s="5"/>
      <c r="H31" s="5"/>
    </row>
    <row r="32" spans="1:9" ht="16.5" thickBot="1">
      <c r="A32" s="13" t="s">
        <v>10</v>
      </c>
      <c r="B32" s="14" t="s">
        <v>23</v>
      </c>
      <c r="C32" s="15">
        <v>444445</v>
      </c>
      <c r="D32" s="15">
        <v>744445</v>
      </c>
      <c r="E32" s="15">
        <v>694445</v>
      </c>
      <c r="F32" s="15">
        <v>794445</v>
      </c>
      <c r="G32" s="10"/>
      <c r="H32" s="10"/>
      <c r="I32" s="1"/>
    </row>
    <row r="33" spans="1:9" ht="16.5" thickBot="1">
      <c r="A33" s="52" t="s">
        <v>24</v>
      </c>
      <c r="B33" s="52" t="s">
        <v>0</v>
      </c>
      <c r="C33" s="17">
        <f>C31-C32</f>
        <v>515555</v>
      </c>
      <c r="D33" s="17">
        <v>-744445</v>
      </c>
      <c r="E33" s="17">
        <v>-694445</v>
      </c>
      <c r="F33" s="17">
        <v>-794445</v>
      </c>
      <c r="G33" s="10"/>
      <c r="H33" s="10"/>
      <c r="I33" s="1"/>
    </row>
    <row r="34" spans="1:8" ht="15.75">
      <c r="A34" s="5"/>
      <c r="B34" s="5"/>
      <c r="C34" s="5"/>
      <c r="D34" s="5"/>
      <c r="E34" s="5"/>
      <c r="F34" s="5"/>
      <c r="G34" s="5"/>
      <c r="H34" s="5"/>
    </row>
    <row r="35" spans="1:8" ht="15.75">
      <c r="A35" s="34" t="s">
        <v>160</v>
      </c>
      <c r="B35" s="35"/>
      <c r="C35" s="35"/>
      <c r="D35" s="5"/>
      <c r="E35" s="5"/>
      <c r="F35" s="5"/>
      <c r="G35" s="5"/>
      <c r="H35" s="5"/>
    </row>
    <row r="36" spans="1:8" ht="16.5" thickBot="1">
      <c r="A36" s="38"/>
      <c r="B36" s="38"/>
      <c r="C36" s="5"/>
      <c r="D36" s="5"/>
      <c r="E36" s="5"/>
      <c r="F36" s="5"/>
      <c r="G36" s="5"/>
      <c r="H36" s="5"/>
    </row>
    <row r="37" spans="1:8" ht="15.75">
      <c r="A37" s="21"/>
      <c r="B37" s="25" t="s">
        <v>159</v>
      </c>
      <c r="C37" s="19" t="s">
        <v>3</v>
      </c>
      <c r="D37" s="19" t="s">
        <v>3</v>
      </c>
      <c r="E37" s="19" t="s">
        <v>4</v>
      </c>
      <c r="F37" s="19" t="s">
        <v>4</v>
      </c>
      <c r="G37" s="5"/>
      <c r="H37" s="5"/>
    </row>
    <row r="38" spans="1:8" ht="16.5" thickBot="1">
      <c r="A38" s="22"/>
      <c r="B38" s="26"/>
      <c r="C38" s="20" t="s">
        <v>151</v>
      </c>
      <c r="D38" s="20" t="s">
        <v>13</v>
      </c>
      <c r="E38" s="20" t="s">
        <v>14</v>
      </c>
      <c r="F38" s="20" t="s">
        <v>15</v>
      </c>
      <c r="G38" s="5"/>
      <c r="H38" s="5"/>
    </row>
    <row r="39" spans="1:8" ht="30.75" customHeight="1" thickBot="1">
      <c r="A39" s="36" t="s">
        <v>162</v>
      </c>
      <c r="B39" s="37"/>
      <c r="C39" s="15">
        <v>-2176844</v>
      </c>
      <c r="D39" s="15">
        <f>-1888689-190000</f>
        <v>-2078689</v>
      </c>
      <c r="E39" s="15">
        <f>D42</f>
        <v>-1582398</v>
      </c>
      <c r="F39" s="15">
        <f>E42</f>
        <v>-906107</v>
      </c>
      <c r="G39" s="5"/>
      <c r="H39" s="5"/>
    </row>
    <row r="40" spans="1:8" ht="30.75" customHeight="1" thickBot="1">
      <c r="A40" s="36" t="s">
        <v>163</v>
      </c>
      <c r="B40" s="37"/>
      <c r="C40" s="15">
        <v>201003</v>
      </c>
      <c r="D40" s="15">
        <v>190000</v>
      </c>
      <c r="E40" s="15">
        <v>0</v>
      </c>
      <c r="F40" s="15">
        <v>0</v>
      </c>
      <c r="G40" s="5"/>
      <c r="H40" s="5"/>
    </row>
    <row r="41" spans="1:8" ht="30.75" customHeight="1" thickBot="1">
      <c r="A41" s="36" t="s">
        <v>164</v>
      </c>
      <c r="B41" s="37"/>
      <c r="C41" s="15">
        <v>288155</v>
      </c>
      <c r="D41" s="15">
        <f>D25+D33+D40</f>
        <v>496291</v>
      </c>
      <c r="E41" s="15">
        <f>E25+E33</f>
        <v>676291</v>
      </c>
      <c r="F41" s="15">
        <f>F25+F33</f>
        <v>906107</v>
      </c>
      <c r="G41" s="5"/>
      <c r="H41" s="5"/>
    </row>
    <row r="42" spans="1:8" ht="16.5" thickBot="1">
      <c r="A42" s="36" t="s">
        <v>165</v>
      </c>
      <c r="B42" s="37"/>
      <c r="C42" s="15">
        <f>C39+C41</f>
        <v>-1888689</v>
      </c>
      <c r="D42" s="15">
        <f>D39+D41</f>
        <v>-1582398</v>
      </c>
      <c r="E42" s="15">
        <f>E39+E41</f>
        <v>-906107</v>
      </c>
      <c r="F42" s="15">
        <f>F39+F41</f>
        <v>0</v>
      </c>
      <c r="G42" s="5"/>
      <c r="H42" s="5"/>
    </row>
    <row r="43" spans="1:8" ht="16.5" thickBot="1">
      <c r="A43" s="5"/>
      <c r="B43" s="5"/>
      <c r="C43" s="5"/>
      <c r="D43" s="5"/>
      <c r="E43" s="5"/>
      <c r="F43" s="5"/>
      <c r="G43" s="5"/>
      <c r="H43" s="5"/>
    </row>
    <row r="44" spans="1:8" ht="51" customHeight="1" thickBot="1">
      <c r="A44" s="40" t="s">
        <v>161</v>
      </c>
      <c r="B44" s="40"/>
      <c r="C44" s="17">
        <f>C25+C33-C41+C40</f>
        <v>0</v>
      </c>
      <c r="D44" s="17">
        <f>D25+D33-D41+D40</f>
        <v>0</v>
      </c>
      <c r="E44" s="17">
        <f>E25+E33+E40-E41</f>
        <v>0</v>
      </c>
      <c r="F44" s="17">
        <f>F25+F33+F40-F41</f>
        <v>0</v>
      </c>
      <c r="G44" s="5"/>
      <c r="H44" s="5" t="s">
        <v>0</v>
      </c>
    </row>
    <row r="46" spans="1:6" ht="15.75">
      <c r="A46" s="49" t="s">
        <v>166</v>
      </c>
      <c r="B46" s="49"/>
      <c r="C46" s="49"/>
      <c r="D46" s="49"/>
      <c r="E46" s="49"/>
      <c r="F46" s="49"/>
    </row>
    <row r="47" spans="1:6" ht="15.75">
      <c r="A47" s="27"/>
      <c r="B47" s="27"/>
      <c r="C47" s="27"/>
      <c r="D47" s="27"/>
      <c r="E47" s="27"/>
      <c r="F47" s="27"/>
    </row>
    <row r="48" spans="1:6" ht="53.25" customHeight="1">
      <c r="A48" s="39" t="s">
        <v>167</v>
      </c>
      <c r="B48" s="39"/>
      <c r="C48" s="39"/>
      <c r="D48" s="39"/>
      <c r="E48" s="39"/>
      <c r="F48" s="39"/>
    </row>
  </sheetData>
  <sheetProtection/>
  <mergeCells count="22">
    <mergeCell ref="A25:B25"/>
    <mergeCell ref="A27:B27"/>
    <mergeCell ref="A33:B33"/>
    <mergeCell ref="A2:F2"/>
    <mergeCell ref="A8:F8"/>
    <mergeCell ref="A11:F11"/>
    <mergeCell ref="A13:F13"/>
    <mergeCell ref="A15:B15"/>
    <mergeCell ref="A3:B3"/>
    <mergeCell ref="A4:B4"/>
    <mergeCell ref="A5:B5"/>
    <mergeCell ref="A6:B6"/>
    <mergeCell ref="B10:F10"/>
    <mergeCell ref="A35:C35"/>
    <mergeCell ref="A39:B39"/>
    <mergeCell ref="A36:B36"/>
    <mergeCell ref="A40:B40"/>
    <mergeCell ref="A48:F48"/>
    <mergeCell ref="A42:B42"/>
    <mergeCell ref="A44:B44"/>
    <mergeCell ref="A41:B41"/>
    <mergeCell ref="A46:F46"/>
  </mergeCells>
  <printOptions/>
  <pageMargins left="0.7" right="0.7" top="0.75" bottom="0.75" header="0.3" footer="0.3"/>
  <pageSetup fitToHeight="1" fitToWidth="1"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4.28125" style="0" customWidth="1"/>
    <col min="2" max="2" width="88.140625" style="0" customWidth="1"/>
    <col min="3" max="6" width="13.8515625" style="0" customWidth="1"/>
    <col min="7" max="7" width="9.421875" style="0" customWidth="1"/>
    <col min="8" max="9" width="8.57421875" style="0" customWidth="1"/>
  </cols>
  <sheetData>
    <row r="1" spans="1:7" ht="15.75">
      <c r="A1" s="54"/>
      <c r="B1" s="54"/>
      <c r="C1" s="54"/>
      <c r="D1" s="54"/>
      <c r="E1" s="54"/>
      <c r="F1" s="54"/>
      <c r="G1" s="54"/>
    </row>
    <row r="2" spans="1:7" ht="15.75">
      <c r="A2" s="54" t="s">
        <v>168</v>
      </c>
      <c r="B2" s="55"/>
      <c r="C2" s="55"/>
      <c r="D2" s="55"/>
      <c r="E2" s="55"/>
      <c r="F2" s="55"/>
      <c r="G2" s="55"/>
    </row>
    <row r="3" spans="1:7" ht="15.75">
      <c r="A3" s="28" t="s">
        <v>0</v>
      </c>
      <c r="B3" s="28" t="s">
        <v>0</v>
      </c>
      <c r="C3" s="29" t="s">
        <v>3</v>
      </c>
      <c r="D3" s="29" t="s">
        <v>3</v>
      </c>
      <c r="E3" s="29" t="s">
        <v>4</v>
      </c>
      <c r="F3" s="29" t="s">
        <v>4</v>
      </c>
      <c r="G3" s="29" t="s">
        <v>5</v>
      </c>
    </row>
    <row r="4" spans="1:7" ht="15.75">
      <c r="A4" s="28" t="s">
        <v>0</v>
      </c>
      <c r="B4" s="28" t="s">
        <v>0</v>
      </c>
      <c r="C4" s="29" t="s">
        <v>6</v>
      </c>
      <c r="D4" s="29" t="s">
        <v>7</v>
      </c>
      <c r="E4" s="29" t="s">
        <v>8</v>
      </c>
      <c r="F4" s="29" t="s">
        <v>9</v>
      </c>
      <c r="G4" s="29" t="s">
        <v>10</v>
      </c>
    </row>
    <row r="5" spans="1:7" ht="15.75">
      <c r="A5" s="28" t="s">
        <v>1</v>
      </c>
      <c r="B5" s="28" t="s">
        <v>2</v>
      </c>
      <c r="C5" s="29">
        <v>2020</v>
      </c>
      <c r="D5" s="29" t="s">
        <v>13</v>
      </c>
      <c r="E5" s="29" t="s">
        <v>14</v>
      </c>
      <c r="F5" s="29" t="s">
        <v>15</v>
      </c>
      <c r="G5" s="29" t="s">
        <v>16</v>
      </c>
    </row>
    <row r="6" spans="1:7" ht="15.75">
      <c r="A6" s="53" t="s">
        <v>169</v>
      </c>
      <c r="B6" s="53" t="s">
        <v>0</v>
      </c>
      <c r="C6" s="30"/>
      <c r="D6" s="30"/>
      <c r="E6" s="30"/>
      <c r="F6" s="30"/>
      <c r="G6" s="30"/>
    </row>
    <row r="7" spans="1:7" ht="15.75">
      <c r="A7" s="31" t="s">
        <v>11</v>
      </c>
      <c r="B7" s="31" t="s">
        <v>18</v>
      </c>
      <c r="C7" s="31">
        <f>C8+C12+C19+C22+C26+C29</f>
        <v>14857461</v>
      </c>
      <c r="D7" s="31">
        <v>23069641</v>
      </c>
      <c r="E7" s="31">
        <v>24850866</v>
      </c>
      <c r="F7" s="31">
        <v>22697297</v>
      </c>
      <c r="G7" s="31">
        <v>155.27</v>
      </c>
    </row>
    <row r="8" spans="1:7" ht="15.75">
      <c r="A8" s="32" t="s">
        <v>25</v>
      </c>
      <c r="B8" s="32" t="s">
        <v>26</v>
      </c>
      <c r="C8" s="32">
        <f>C9+C10+C11</f>
        <v>7284187</v>
      </c>
      <c r="D8" s="32">
        <v>5727500</v>
      </c>
      <c r="E8" s="32">
        <v>6003500</v>
      </c>
      <c r="F8" s="32">
        <v>6450000</v>
      </c>
      <c r="G8" s="32">
        <f>D8/C8*100</f>
        <v>78.6292279426654</v>
      </c>
    </row>
    <row r="9" spans="1:7" ht="15.75">
      <c r="A9" s="4" t="s">
        <v>27</v>
      </c>
      <c r="B9" s="4" t="s">
        <v>28</v>
      </c>
      <c r="C9" s="4">
        <v>5648000</v>
      </c>
      <c r="D9" s="4">
        <v>3514000</v>
      </c>
      <c r="E9" s="3"/>
      <c r="F9" s="3"/>
      <c r="G9" s="4">
        <f aca="true" t="shared" si="0" ref="G9:G30">D9/C9*100</f>
        <v>62.21671388101983</v>
      </c>
    </row>
    <row r="10" spans="1:7" ht="15.75">
      <c r="A10" s="4" t="s">
        <v>29</v>
      </c>
      <c r="B10" s="4" t="s">
        <v>30</v>
      </c>
      <c r="C10" s="4">
        <v>1534187</v>
      </c>
      <c r="D10" s="4">
        <v>2100000</v>
      </c>
      <c r="E10" s="3"/>
      <c r="F10" s="3"/>
      <c r="G10" s="4">
        <f t="shared" si="0"/>
        <v>136.8803151115216</v>
      </c>
    </row>
    <row r="11" spans="1:7" ht="15.75">
      <c r="A11" s="4" t="s">
        <v>31</v>
      </c>
      <c r="B11" s="4" t="s">
        <v>32</v>
      </c>
      <c r="C11" s="4">
        <v>102000</v>
      </c>
      <c r="D11" s="4">
        <v>113500</v>
      </c>
      <c r="E11" s="3"/>
      <c r="F11" s="3"/>
      <c r="G11" s="4">
        <f t="shared" si="0"/>
        <v>111.27450980392157</v>
      </c>
    </row>
    <row r="12" spans="1:7" ht="15.75">
      <c r="A12" s="32" t="s">
        <v>33</v>
      </c>
      <c r="B12" s="32" t="s">
        <v>34</v>
      </c>
      <c r="C12" s="32">
        <f>C13+C14+C15+C16+C17+C18</f>
        <v>3209277</v>
      </c>
      <c r="D12" s="32">
        <v>8676141</v>
      </c>
      <c r="E12" s="32">
        <v>12246366</v>
      </c>
      <c r="F12" s="32">
        <v>9235981</v>
      </c>
      <c r="G12" s="32">
        <f t="shared" si="0"/>
        <v>270.3456572929043</v>
      </c>
    </row>
    <row r="13" spans="1:7" ht="15.75">
      <c r="A13" s="33">
        <v>632</v>
      </c>
      <c r="B13" s="4" t="s">
        <v>171</v>
      </c>
      <c r="C13" s="4">
        <v>111558</v>
      </c>
      <c r="D13" s="4">
        <v>0</v>
      </c>
      <c r="E13" s="32"/>
      <c r="F13" s="32"/>
      <c r="G13" s="4">
        <f t="shared" si="0"/>
        <v>0</v>
      </c>
    </row>
    <row r="14" spans="1:7" ht="15.75">
      <c r="A14" s="4" t="s">
        <v>35</v>
      </c>
      <c r="B14" s="4" t="s">
        <v>36</v>
      </c>
      <c r="C14" s="4">
        <v>933417</v>
      </c>
      <c r="D14" s="4">
        <v>3832339</v>
      </c>
      <c r="E14" s="3"/>
      <c r="F14" s="3"/>
      <c r="G14" s="4">
        <f t="shared" si="0"/>
        <v>410.57094524740813</v>
      </c>
    </row>
    <row r="15" spans="1:7" ht="15.75">
      <c r="A15" s="4" t="s">
        <v>37</v>
      </c>
      <c r="B15" s="4" t="s">
        <v>38</v>
      </c>
      <c r="C15" s="4">
        <v>10000</v>
      </c>
      <c r="D15" s="4">
        <v>1240000</v>
      </c>
      <c r="E15" s="3"/>
      <c r="F15" s="3"/>
      <c r="G15" s="4">
        <f t="shared" si="0"/>
        <v>12400</v>
      </c>
    </row>
    <row r="16" spans="1:7" ht="15.75">
      <c r="A16" s="4" t="s">
        <v>39</v>
      </c>
      <c r="B16" s="4" t="s">
        <v>40</v>
      </c>
      <c r="C16" s="4">
        <v>603692</v>
      </c>
      <c r="D16" s="4">
        <v>612000</v>
      </c>
      <c r="E16" s="3"/>
      <c r="F16" s="3"/>
      <c r="G16" s="4">
        <f t="shared" si="0"/>
        <v>101.37619845881676</v>
      </c>
    </row>
    <row r="17" spans="1:7" ht="15.75">
      <c r="A17" s="4" t="s">
        <v>41</v>
      </c>
      <c r="B17" s="4" t="s">
        <v>42</v>
      </c>
      <c r="C17" s="4">
        <v>12000</v>
      </c>
      <c r="D17" s="4">
        <v>12000</v>
      </c>
      <c r="E17" s="3"/>
      <c r="F17" s="3"/>
      <c r="G17" s="4">
        <f t="shared" si="0"/>
        <v>100</v>
      </c>
    </row>
    <row r="18" spans="1:7" ht="15.75">
      <c r="A18" s="4" t="s">
        <v>43</v>
      </c>
      <c r="B18" s="4" t="s">
        <v>44</v>
      </c>
      <c r="C18" s="4">
        <v>1538610</v>
      </c>
      <c r="D18" s="4">
        <v>2979802</v>
      </c>
      <c r="E18" s="3"/>
      <c r="F18" s="3"/>
      <c r="G18" s="4">
        <f t="shared" si="0"/>
        <v>193.66844099544394</v>
      </c>
    </row>
    <row r="19" spans="1:7" ht="15.75">
      <c r="A19" s="32" t="s">
        <v>45</v>
      </c>
      <c r="B19" s="32" t="s">
        <v>46</v>
      </c>
      <c r="C19" s="32">
        <f>C20+C21</f>
        <v>950000</v>
      </c>
      <c r="D19" s="32">
        <v>1189100</v>
      </c>
      <c r="E19" s="32">
        <v>1134100</v>
      </c>
      <c r="F19" s="32">
        <v>1329100</v>
      </c>
      <c r="G19" s="32">
        <f t="shared" si="0"/>
        <v>125.16842105263157</v>
      </c>
    </row>
    <row r="20" spans="1:7" ht="15.75">
      <c r="A20" s="4" t="s">
        <v>47</v>
      </c>
      <c r="B20" s="4" t="s">
        <v>48</v>
      </c>
      <c r="C20" s="4">
        <v>10000</v>
      </c>
      <c r="D20" s="4">
        <v>10000</v>
      </c>
      <c r="E20" s="3"/>
      <c r="F20" s="3"/>
      <c r="G20" s="4">
        <f t="shared" si="0"/>
        <v>100</v>
      </c>
    </row>
    <row r="21" spans="1:7" ht="15.75">
      <c r="A21" s="4" t="s">
        <v>49</v>
      </c>
      <c r="B21" s="4" t="s">
        <v>50</v>
      </c>
      <c r="C21" s="4">
        <v>940000</v>
      </c>
      <c r="D21" s="4">
        <v>1179100</v>
      </c>
      <c r="E21" s="3"/>
      <c r="F21" s="3"/>
      <c r="G21" s="4">
        <f t="shared" si="0"/>
        <v>125.43617021276596</v>
      </c>
    </row>
    <row r="22" spans="1:7" ht="15.75">
      <c r="A22" s="32" t="s">
        <v>51</v>
      </c>
      <c r="B22" s="32" t="s">
        <v>52</v>
      </c>
      <c r="C22" s="32">
        <f>C23+C24+C25</f>
        <v>3257000</v>
      </c>
      <c r="D22" s="32">
        <v>7381900</v>
      </c>
      <c r="E22" s="32">
        <v>5371900</v>
      </c>
      <c r="F22" s="32">
        <v>5487216</v>
      </c>
      <c r="G22" s="32">
        <f t="shared" si="0"/>
        <v>226.6472213693583</v>
      </c>
    </row>
    <row r="23" spans="1:7" ht="15.75">
      <c r="A23" s="4" t="s">
        <v>53</v>
      </c>
      <c r="B23" s="4" t="s">
        <v>54</v>
      </c>
      <c r="C23" s="4">
        <v>82000</v>
      </c>
      <c r="D23" s="4">
        <v>202000</v>
      </c>
      <c r="E23" s="3"/>
      <c r="F23" s="3"/>
      <c r="G23" s="4">
        <f t="shared" si="0"/>
        <v>246.34146341463415</v>
      </c>
    </row>
    <row r="24" spans="1:7" ht="15.75">
      <c r="A24" s="4" t="s">
        <v>55</v>
      </c>
      <c r="B24" s="4" t="s">
        <v>56</v>
      </c>
      <c r="C24" s="4">
        <v>700000</v>
      </c>
      <c r="D24" s="4">
        <v>2179900</v>
      </c>
      <c r="E24" s="3"/>
      <c r="F24" s="3"/>
      <c r="G24" s="4">
        <f t="shared" si="0"/>
        <v>311.4142857142857</v>
      </c>
    </row>
    <row r="25" spans="1:7" ht="15.75">
      <c r="A25" s="4" t="s">
        <v>57</v>
      </c>
      <c r="B25" s="4" t="s">
        <v>58</v>
      </c>
      <c r="C25" s="4">
        <v>2475000</v>
      </c>
      <c r="D25" s="4">
        <v>5000000</v>
      </c>
      <c r="E25" s="3"/>
      <c r="F25" s="3"/>
      <c r="G25" s="4">
        <f t="shared" si="0"/>
        <v>202.02020202020202</v>
      </c>
    </row>
    <row r="26" spans="1:7" ht="15.75">
      <c r="A26" s="32" t="s">
        <v>59</v>
      </c>
      <c r="B26" s="32" t="s">
        <v>60</v>
      </c>
      <c r="C26" s="32">
        <f>C27+C28</f>
        <v>141997</v>
      </c>
      <c r="D26" s="32">
        <v>80000</v>
      </c>
      <c r="E26" s="32">
        <v>80000</v>
      </c>
      <c r="F26" s="32">
        <v>180000</v>
      </c>
      <c r="G26" s="32">
        <f t="shared" si="0"/>
        <v>56.339218434192276</v>
      </c>
    </row>
    <row r="27" spans="1:7" ht="15.75">
      <c r="A27" s="4" t="s">
        <v>61</v>
      </c>
      <c r="B27" s="4" t="s">
        <v>62</v>
      </c>
      <c r="C27" s="4">
        <v>127997</v>
      </c>
      <c r="D27" s="4">
        <v>50000</v>
      </c>
      <c r="E27" s="3"/>
      <c r="F27" s="3"/>
      <c r="G27" s="4">
        <f t="shared" si="0"/>
        <v>39.06341554880193</v>
      </c>
    </row>
    <row r="28" spans="1:7" ht="15.75">
      <c r="A28" s="4" t="s">
        <v>63</v>
      </c>
      <c r="B28" s="4" t="s">
        <v>64</v>
      </c>
      <c r="C28" s="4">
        <v>14000</v>
      </c>
      <c r="D28" s="4">
        <v>30000</v>
      </c>
      <c r="E28" s="3"/>
      <c r="F28" s="3"/>
      <c r="G28" s="4">
        <f t="shared" si="0"/>
        <v>214.28571428571428</v>
      </c>
    </row>
    <row r="29" spans="1:7" ht="15.75">
      <c r="A29" s="32" t="s">
        <v>65</v>
      </c>
      <c r="B29" s="32" t="s">
        <v>66</v>
      </c>
      <c r="C29" s="32">
        <v>15000</v>
      </c>
      <c r="D29" s="32">
        <v>15000</v>
      </c>
      <c r="E29" s="32">
        <v>15000</v>
      </c>
      <c r="F29" s="32">
        <v>15000</v>
      </c>
      <c r="G29" s="32">
        <f t="shared" si="0"/>
        <v>100</v>
      </c>
    </row>
    <row r="30" spans="1:7" ht="15.75">
      <c r="A30" s="4" t="s">
        <v>67</v>
      </c>
      <c r="B30" s="4" t="s">
        <v>68</v>
      </c>
      <c r="C30" s="4">
        <v>15000</v>
      </c>
      <c r="D30" s="4">
        <v>15000</v>
      </c>
      <c r="E30" s="3"/>
      <c r="F30" s="3"/>
      <c r="G30" s="4">
        <f t="shared" si="0"/>
        <v>100</v>
      </c>
    </row>
    <row r="31" spans="1:7" ht="15.75">
      <c r="A31" s="4"/>
      <c r="B31" s="4"/>
      <c r="C31" s="4"/>
      <c r="D31" s="4"/>
      <c r="E31" s="3"/>
      <c r="F31" s="3"/>
      <c r="G31" s="4"/>
    </row>
    <row r="32" spans="1:7" ht="15.75">
      <c r="A32" s="31" t="s">
        <v>12</v>
      </c>
      <c r="B32" s="31" t="s">
        <v>19</v>
      </c>
      <c r="C32" s="31">
        <f>C33</f>
        <v>1600000</v>
      </c>
      <c r="D32" s="31">
        <v>3700000</v>
      </c>
      <c r="E32" s="31">
        <v>1490000</v>
      </c>
      <c r="F32" s="31">
        <v>800000</v>
      </c>
      <c r="G32" s="31">
        <v>231.25</v>
      </c>
    </row>
    <row r="33" spans="1:7" ht="15.75">
      <c r="A33" s="32" t="s">
        <v>69</v>
      </c>
      <c r="B33" s="32" t="s">
        <v>70</v>
      </c>
      <c r="C33" s="32">
        <f>C34</f>
        <v>1600000</v>
      </c>
      <c r="D33" s="32">
        <v>3700000</v>
      </c>
      <c r="E33" s="32">
        <v>1490000</v>
      </c>
      <c r="F33" s="32">
        <v>800000</v>
      </c>
      <c r="G33" s="32">
        <v>231.25</v>
      </c>
    </row>
    <row r="34" spans="1:7" ht="15.75">
      <c r="A34" s="33">
        <v>711</v>
      </c>
      <c r="B34" s="4" t="s">
        <v>71</v>
      </c>
      <c r="C34" s="4">
        <v>1600000</v>
      </c>
      <c r="D34" s="4">
        <v>3700000</v>
      </c>
      <c r="E34" s="3"/>
      <c r="F34" s="3"/>
      <c r="G34" s="4">
        <v>231.25</v>
      </c>
    </row>
    <row r="35" spans="1:7" ht="15.75">
      <c r="A35" s="33"/>
      <c r="B35" s="4"/>
      <c r="C35" s="4"/>
      <c r="D35" s="4"/>
      <c r="E35" s="3"/>
      <c r="F35" s="3"/>
      <c r="G35" s="4"/>
    </row>
    <row r="36" spans="1:7" ht="15.75">
      <c r="A36" s="53" t="s">
        <v>170</v>
      </c>
      <c r="B36" s="53" t="s">
        <v>0</v>
      </c>
      <c r="C36" s="30"/>
      <c r="D36" s="30"/>
      <c r="E36" s="30"/>
      <c r="F36" s="30"/>
      <c r="G36" s="30"/>
    </row>
    <row r="37" spans="1:7" ht="15.75">
      <c r="A37" s="31" t="s">
        <v>8</v>
      </c>
      <c r="B37" s="31" t="s">
        <v>20</v>
      </c>
      <c r="C37" s="31">
        <f>C38+C42+C48+C51+C54+C57+C59</f>
        <v>12991434</v>
      </c>
      <c r="D37" s="31">
        <v>16559905</v>
      </c>
      <c r="E37" s="31">
        <v>14287130</v>
      </c>
      <c r="F37" s="31">
        <v>13403745</v>
      </c>
      <c r="G37" s="31">
        <f>D37/C37*100</f>
        <v>127.46787614053999</v>
      </c>
    </row>
    <row r="38" spans="1:7" ht="15.75">
      <c r="A38" s="32" t="s">
        <v>72</v>
      </c>
      <c r="B38" s="32" t="s">
        <v>73</v>
      </c>
      <c r="C38" s="32">
        <f>C39+C40+C41</f>
        <v>2492030</v>
      </c>
      <c r="D38" s="32">
        <v>2813820</v>
      </c>
      <c r="E38" s="32">
        <v>2589995</v>
      </c>
      <c r="F38" s="32">
        <v>2531745</v>
      </c>
      <c r="G38" s="32">
        <f>D38/C38*100</f>
        <v>112.9127658976818</v>
      </c>
    </row>
    <row r="39" spans="1:7" ht="15.75">
      <c r="A39" s="4" t="s">
        <v>74</v>
      </c>
      <c r="B39" s="4" t="s">
        <v>75</v>
      </c>
      <c r="C39" s="4">
        <v>1984644</v>
      </c>
      <c r="D39" s="4">
        <v>2308000</v>
      </c>
      <c r="E39" s="3"/>
      <c r="F39" s="3"/>
      <c r="G39" s="4">
        <f aca="true" t="shared" si="1" ref="G39:G61">D39/C39*100</f>
        <v>116.29289686210727</v>
      </c>
    </row>
    <row r="40" spans="1:7" ht="15.75">
      <c r="A40" s="4" t="s">
        <v>76</v>
      </c>
      <c r="B40" s="4" t="s">
        <v>77</v>
      </c>
      <c r="C40" s="4">
        <v>90000</v>
      </c>
      <c r="D40" s="4">
        <v>125000</v>
      </c>
      <c r="E40" s="3"/>
      <c r="F40" s="3"/>
      <c r="G40" s="4">
        <f t="shared" si="1"/>
        <v>138.88888888888889</v>
      </c>
    </row>
    <row r="41" spans="1:7" ht="15.75">
      <c r="A41" s="4" t="s">
        <v>78</v>
      </c>
      <c r="B41" s="4" t="s">
        <v>79</v>
      </c>
      <c r="C41" s="4">
        <v>417386</v>
      </c>
      <c r="D41" s="4">
        <v>380820</v>
      </c>
      <c r="E41" s="3"/>
      <c r="F41" s="3"/>
      <c r="G41" s="4">
        <f t="shared" si="1"/>
        <v>91.23928449924051</v>
      </c>
    </row>
    <row r="42" spans="1:7" ht="15.75">
      <c r="A42" s="32" t="s">
        <v>80</v>
      </c>
      <c r="B42" s="32" t="s">
        <v>81</v>
      </c>
      <c r="C42" s="32">
        <f>C43+C44+C45+C46+C47</f>
        <v>5453555</v>
      </c>
      <c r="D42" s="32">
        <v>7530085</v>
      </c>
      <c r="E42" s="32">
        <v>6395135</v>
      </c>
      <c r="F42" s="32">
        <v>5570000</v>
      </c>
      <c r="G42" s="32">
        <f t="shared" si="1"/>
        <v>138.07663074820002</v>
      </c>
    </row>
    <row r="43" spans="1:7" ht="15.75">
      <c r="A43" s="4" t="s">
        <v>82</v>
      </c>
      <c r="B43" s="4" t="s">
        <v>83</v>
      </c>
      <c r="C43" s="4">
        <v>154340</v>
      </c>
      <c r="D43" s="4">
        <v>105000</v>
      </c>
      <c r="E43" s="3"/>
      <c r="F43" s="3"/>
      <c r="G43" s="4">
        <f t="shared" si="1"/>
        <v>68.03161850460023</v>
      </c>
    </row>
    <row r="44" spans="1:7" ht="15.75">
      <c r="A44" s="4" t="s">
        <v>84</v>
      </c>
      <c r="B44" s="4" t="s">
        <v>85</v>
      </c>
      <c r="C44" s="4">
        <v>737000</v>
      </c>
      <c r="D44" s="4">
        <v>812000</v>
      </c>
      <c r="E44" s="3"/>
      <c r="F44" s="3"/>
      <c r="G44" s="4">
        <f t="shared" si="1"/>
        <v>110.17639077340571</v>
      </c>
    </row>
    <row r="45" spans="1:7" ht="15.75">
      <c r="A45" s="4" t="s">
        <v>86</v>
      </c>
      <c r="B45" s="4" t="s">
        <v>87</v>
      </c>
      <c r="C45" s="4">
        <v>4200545</v>
      </c>
      <c r="D45" s="4">
        <v>6084585</v>
      </c>
      <c r="E45" s="3"/>
      <c r="F45" s="3"/>
      <c r="G45" s="4">
        <f t="shared" si="1"/>
        <v>144.85227512144257</v>
      </c>
    </row>
    <row r="46" spans="1:7" ht="15.75">
      <c r="A46" s="4" t="s">
        <v>88</v>
      </c>
      <c r="B46" s="4" t="s">
        <v>89</v>
      </c>
      <c r="C46" s="4">
        <v>0</v>
      </c>
      <c r="D46" s="4">
        <v>40000</v>
      </c>
      <c r="E46" s="3"/>
      <c r="F46" s="3"/>
      <c r="G46" s="32"/>
    </row>
    <row r="47" spans="1:7" ht="15.75">
      <c r="A47" s="4" t="s">
        <v>90</v>
      </c>
      <c r="B47" s="4" t="s">
        <v>91</v>
      </c>
      <c r="C47" s="4">
        <v>361670</v>
      </c>
      <c r="D47" s="4">
        <v>488500</v>
      </c>
      <c r="E47" s="3"/>
      <c r="F47" s="3"/>
      <c r="G47" s="32">
        <f t="shared" si="1"/>
        <v>135.06787955871374</v>
      </c>
    </row>
    <row r="48" spans="1:7" ht="15.75">
      <c r="A48" s="32" t="s">
        <v>92</v>
      </c>
      <c r="B48" s="32" t="s">
        <v>93</v>
      </c>
      <c r="C48" s="32">
        <f>C49+C50</f>
        <v>91433</v>
      </c>
      <c r="D48" s="32">
        <v>97000</v>
      </c>
      <c r="E48" s="32">
        <v>83000</v>
      </c>
      <c r="F48" s="32">
        <v>73000</v>
      </c>
      <c r="G48" s="32">
        <f t="shared" si="1"/>
        <v>106.08861133288856</v>
      </c>
    </row>
    <row r="49" spans="1:7" ht="15.75">
      <c r="A49" s="4" t="s">
        <v>94</v>
      </c>
      <c r="B49" s="4" t="s">
        <v>95</v>
      </c>
      <c r="C49" s="4">
        <v>66433</v>
      </c>
      <c r="D49" s="4">
        <v>74000</v>
      </c>
      <c r="E49" s="3"/>
      <c r="F49" s="3"/>
      <c r="G49" s="4">
        <f t="shared" si="1"/>
        <v>111.39042343413665</v>
      </c>
    </row>
    <row r="50" spans="1:7" ht="15.75">
      <c r="A50" s="4" t="s">
        <v>96</v>
      </c>
      <c r="B50" s="4" t="s">
        <v>97</v>
      </c>
      <c r="C50" s="4">
        <v>25000</v>
      </c>
      <c r="D50" s="4">
        <v>23000</v>
      </c>
      <c r="E50" s="3"/>
      <c r="F50" s="3"/>
      <c r="G50" s="4">
        <f t="shared" si="1"/>
        <v>92</v>
      </c>
    </row>
    <row r="51" spans="1:7" ht="15.75">
      <c r="A51" s="32" t="s">
        <v>98</v>
      </c>
      <c r="B51" s="32" t="s">
        <v>99</v>
      </c>
      <c r="C51" s="32">
        <f>C52+C53</f>
        <v>40000</v>
      </c>
      <c r="D51" s="32">
        <v>140000</v>
      </c>
      <c r="E51" s="32">
        <v>140000</v>
      </c>
      <c r="F51" s="32">
        <v>140000</v>
      </c>
      <c r="G51" s="32">
        <f t="shared" si="1"/>
        <v>350</v>
      </c>
    </row>
    <row r="52" spans="1:7" ht="15.75">
      <c r="A52" s="4" t="s">
        <v>100</v>
      </c>
      <c r="B52" s="4" t="s">
        <v>101</v>
      </c>
      <c r="C52" s="4">
        <v>40000</v>
      </c>
      <c r="D52" s="4">
        <v>40000</v>
      </c>
      <c r="E52" s="3"/>
      <c r="F52" s="3"/>
      <c r="G52" s="4">
        <f t="shared" si="1"/>
        <v>100</v>
      </c>
    </row>
    <row r="53" spans="1:7" ht="15.75">
      <c r="A53" s="4" t="s">
        <v>102</v>
      </c>
      <c r="B53" s="4" t="s">
        <v>103</v>
      </c>
      <c r="C53" s="4">
        <v>0</v>
      </c>
      <c r="D53" s="4">
        <v>100000</v>
      </c>
      <c r="E53" s="3"/>
      <c r="F53" s="3"/>
      <c r="G53" s="32"/>
    </row>
    <row r="54" spans="1:7" ht="15.75">
      <c r="A54" s="32" t="s">
        <v>104</v>
      </c>
      <c r="B54" s="32" t="s">
        <v>105</v>
      </c>
      <c r="C54" s="32">
        <f>C55+C56</f>
        <v>1168216</v>
      </c>
      <c r="D54" s="32">
        <v>1282000</v>
      </c>
      <c r="E54" s="32">
        <v>1062000</v>
      </c>
      <c r="F54" s="32">
        <v>1072000</v>
      </c>
      <c r="G54" s="32">
        <f t="shared" si="1"/>
        <v>109.73997959281503</v>
      </c>
    </row>
    <row r="55" spans="1:7" ht="15.75">
      <c r="A55" s="4" t="s">
        <v>106</v>
      </c>
      <c r="B55" s="4" t="s">
        <v>107</v>
      </c>
      <c r="C55" s="4">
        <v>1033216</v>
      </c>
      <c r="D55" s="4">
        <v>1092000</v>
      </c>
      <c r="E55" s="3"/>
      <c r="F55" s="3"/>
      <c r="G55" s="4">
        <f t="shared" si="1"/>
        <v>105.68942021803767</v>
      </c>
    </row>
    <row r="56" spans="1:7" ht="15.75">
      <c r="A56" s="4" t="s">
        <v>108</v>
      </c>
      <c r="B56" s="4" t="s">
        <v>109</v>
      </c>
      <c r="C56" s="4">
        <v>135000</v>
      </c>
      <c r="D56" s="4">
        <v>190000</v>
      </c>
      <c r="E56" s="3"/>
      <c r="F56" s="3"/>
      <c r="G56" s="4">
        <f t="shared" si="1"/>
        <v>140.74074074074073</v>
      </c>
    </row>
    <row r="57" spans="1:7" ht="15.75">
      <c r="A57" s="32" t="s">
        <v>110</v>
      </c>
      <c r="B57" s="32" t="s">
        <v>111</v>
      </c>
      <c r="C57" s="32">
        <f>C58</f>
        <v>1511400</v>
      </c>
      <c r="D57" s="32">
        <v>1280000</v>
      </c>
      <c r="E57" s="32">
        <v>1280000</v>
      </c>
      <c r="F57" s="32">
        <v>1280000</v>
      </c>
      <c r="G57" s="32">
        <f t="shared" si="1"/>
        <v>84.68969167659124</v>
      </c>
    </row>
    <row r="58" spans="1:7" ht="15.75">
      <c r="A58" s="4" t="s">
        <v>112</v>
      </c>
      <c r="B58" s="4" t="s">
        <v>113</v>
      </c>
      <c r="C58" s="4">
        <v>1511400</v>
      </c>
      <c r="D58" s="4">
        <v>1280000</v>
      </c>
      <c r="E58" s="3"/>
      <c r="F58" s="3"/>
      <c r="G58" s="4">
        <f t="shared" si="1"/>
        <v>84.68969167659124</v>
      </c>
    </row>
    <row r="59" spans="1:7" ht="15.75">
      <c r="A59" s="32" t="s">
        <v>114</v>
      </c>
      <c r="B59" s="32" t="s">
        <v>115</v>
      </c>
      <c r="C59" s="32">
        <f>C60+C61</f>
        <v>2234800</v>
      </c>
      <c r="D59" s="32">
        <v>3417000</v>
      </c>
      <c r="E59" s="32">
        <v>2737000</v>
      </c>
      <c r="F59" s="32">
        <v>2737000</v>
      </c>
      <c r="G59" s="32">
        <f t="shared" si="1"/>
        <v>152.8995883300519</v>
      </c>
    </row>
    <row r="60" spans="1:7" ht="15.75">
      <c r="A60" s="4" t="s">
        <v>116</v>
      </c>
      <c r="B60" s="4" t="s">
        <v>117</v>
      </c>
      <c r="C60" s="4">
        <v>964800</v>
      </c>
      <c r="D60" s="4">
        <v>1757000</v>
      </c>
      <c r="E60" s="3"/>
      <c r="F60" s="3"/>
      <c r="G60" s="4">
        <f t="shared" si="1"/>
        <v>182.11028192371478</v>
      </c>
    </row>
    <row r="61" spans="1:7" ht="15.75">
      <c r="A61" s="4" t="s">
        <v>118</v>
      </c>
      <c r="B61" s="4" t="s">
        <v>119</v>
      </c>
      <c r="C61" s="4">
        <v>1270000</v>
      </c>
      <c r="D61" s="4">
        <v>1660000</v>
      </c>
      <c r="E61" s="3"/>
      <c r="F61" s="3"/>
      <c r="G61" s="4">
        <f t="shared" si="1"/>
        <v>130.70866141732282</v>
      </c>
    </row>
    <row r="62" spans="1:7" ht="15.75">
      <c r="A62" s="31" t="s">
        <v>9</v>
      </c>
      <c r="B62" s="31" t="s">
        <v>21</v>
      </c>
      <c r="C62" s="31">
        <f>C63+C66+C70</f>
        <v>3894430</v>
      </c>
      <c r="D62" s="31">
        <v>9159000</v>
      </c>
      <c r="E62" s="31">
        <v>10683000</v>
      </c>
      <c r="F62" s="31">
        <v>8393000</v>
      </c>
      <c r="G62" s="31">
        <v>235.18</v>
      </c>
    </row>
    <row r="63" spans="1:7" ht="15.75">
      <c r="A63" s="32" t="s">
        <v>120</v>
      </c>
      <c r="B63" s="32" t="s">
        <v>121</v>
      </c>
      <c r="C63" s="32">
        <f>C64</f>
        <v>110000</v>
      </c>
      <c r="D63" s="32">
        <v>75000</v>
      </c>
      <c r="E63" s="32">
        <v>75000</v>
      </c>
      <c r="F63" s="32">
        <v>25000</v>
      </c>
      <c r="G63" s="32">
        <f>D63/C63*100</f>
        <v>68.18181818181817</v>
      </c>
    </row>
    <row r="64" spans="1:7" ht="15.75">
      <c r="A64" s="4" t="s">
        <v>122</v>
      </c>
      <c r="B64" s="4" t="s">
        <v>123</v>
      </c>
      <c r="C64" s="4">
        <v>110000</v>
      </c>
      <c r="D64" s="4">
        <v>70000</v>
      </c>
      <c r="E64" s="3"/>
      <c r="F64" s="3"/>
      <c r="G64" s="4">
        <f aca="true" t="shared" si="2" ref="G64:G71">D64/C64*100</f>
        <v>63.63636363636363</v>
      </c>
    </row>
    <row r="65" spans="1:7" ht="15.75">
      <c r="A65" s="4" t="s">
        <v>124</v>
      </c>
      <c r="B65" s="4" t="s">
        <v>125</v>
      </c>
      <c r="C65" s="4">
        <v>0</v>
      </c>
      <c r="D65" s="4">
        <v>5000</v>
      </c>
      <c r="E65" s="3"/>
      <c r="F65" s="3"/>
      <c r="G65" s="32"/>
    </row>
    <row r="66" spans="1:7" ht="15.75">
      <c r="A66" s="32" t="s">
        <v>126</v>
      </c>
      <c r="B66" s="32" t="s">
        <v>127</v>
      </c>
      <c r="C66" s="32">
        <f>C67+C68+C69</f>
        <v>2714430</v>
      </c>
      <c r="D66" s="32">
        <v>7724000</v>
      </c>
      <c r="E66" s="32">
        <v>9898000</v>
      </c>
      <c r="F66" s="32">
        <v>7098000</v>
      </c>
      <c r="G66" s="32">
        <f t="shared" si="2"/>
        <v>284.55329479853964</v>
      </c>
    </row>
    <row r="67" spans="1:7" ht="15.75">
      <c r="A67" s="4" t="s">
        <v>128</v>
      </c>
      <c r="B67" s="4" t="s">
        <v>129</v>
      </c>
      <c r="C67" s="4">
        <v>2065000</v>
      </c>
      <c r="D67" s="4">
        <v>6750000</v>
      </c>
      <c r="E67" s="3"/>
      <c r="F67" s="3"/>
      <c r="G67" s="4">
        <f t="shared" si="2"/>
        <v>326.87651331719127</v>
      </c>
    </row>
    <row r="68" spans="1:7" ht="15.75">
      <c r="A68" s="4" t="s">
        <v>130</v>
      </c>
      <c r="B68" s="4" t="s">
        <v>131</v>
      </c>
      <c r="C68" s="4">
        <v>182558</v>
      </c>
      <c r="D68" s="4">
        <v>434000</v>
      </c>
      <c r="E68" s="3"/>
      <c r="F68" s="3"/>
      <c r="G68" s="4">
        <f t="shared" si="2"/>
        <v>237.73266578292925</v>
      </c>
    </row>
    <row r="69" spans="1:7" ht="15.75">
      <c r="A69" s="4" t="s">
        <v>132</v>
      </c>
      <c r="B69" s="4" t="s">
        <v>133</v>
      </c>
      <c r="C69" s="4">
        <v>466872</v>
      </c>
      <c r="D69" s="4">
        <v>540000</v>
      </c>
      <c r="E69" s="3"/>
      <c r="F69" s="3"/>
      <c r="G69" s="4">
        <f t="shared" si="2"/>
        <v>115.66339382100448</v>
      </c>
    </row>
    <row r="70" spans="1:7" ht="15.75">
      <c r="A70" s="32" t="s">
        <v>134</v>
      </c>
      <c r="B70" s="32" t="s">
        <v>135</v>
      </c>
      <c r="C70" s="32">
        <f>C71</f>
        <v>1070000</v>
      </c>
      <c r="D70" s="32">
        <v>1360000</v>
      </c>
      <c r="E70" s="32">
        <v>710000</v>
      </c>
      <c r="F70" s="32">
        <v>1270000</v>
      </c>
      <c r="G70" s="32">
        <f t="shared" si="2"/>
        <v>127.10280373831775</v>
      </c>
    </row>
    <row r="71" spans="1:7" ht="15.75">
      <c r="A71" s="4" t="s">
        <v>136</v>
      </c>
      <c r="B71" s="4" t="s">
        <v>137</v>
      </c>
      <c r="C71" s="4">
        <v>1070000</v>
      </c>
      <c r="D71" s="4">
        <v>1360000</v>
      </c>
      <c r="E71" s="3"/>
      <c r="F71" s="3"/>
      <c r="G71" s="4">
        <f t="shared" si="2"/>
        <v>127.10280373831775</v>
      </c>
    </row>
    <row r="72" spans="1:7" ht="15.75">
      <c r="A72" s="4"/>
      <c r="B72" s="4"/>
      <c r="C72" s="4"/>
      <c r="D72" s="4"/>
      <c r="E72" s="3"/>
      <c r="F72" s="3"/>
      <c r="G72" s="4"/>
    </row>
    <row r="73" spans="1:7" ht="15.75">
      <c r="A73" s="53" t="s">
        <v>22</v>
      </c>
      <c r="B73" s="53" t="s">
        <v>0</v>
      </c>
      <c r="C73" s="30"/>
      <c r="D73" s="30"/>
      <c r="E73" s="30"/>
      <c r="F73" s="30"/>
      <c r="G73" s="30"/>
    </row>
    <row r="74" spans="1:7" ht="15.75">
      <c r="A74" s="31" t="s">
        <v>10</v>
      </c>
      <c r="B74" s="31" t="s">
        <v>23</v>
      </c>
      <c r="C74" s="31">
        <f>C75</f>
        <v>444445</v>
      </c>
      <c r="D74" s="31">
        <v>744445</v>
      </c>
      <c r="E74" s="31">
        <v>694445</v>
      </c>
      <c r="F74" s="31">
        <v>794445</v>
      </c>
      <c r="G74" s="31">
        <v>100</v>
      </c>
    </row>
    <row r="75" spans="1:7" ht="15.75">
      <c r="A75" s="32" t="s">
        <v>138</v>
      </c>
      <c r="B75" s="32" t="s">
        <v>139</v>
      </c>
      <c r="C75" s="32">
        <v>444445</v>
      </c>
      <c r="D75" s="32">
        <v>744445</v>
      </c>
      <c r="E75" s="32">
        <v>694445</v>
      </c>
      <c r="F75" s="32">
        <v>794445</v>
      </c>
      <c r="G75" s="32">
        <v>100</v>
      </c>
    </row>
    <row r="76" spans="1:7" ht="15.75">
      <c r="A76" s="4" t="s">
        <v>140</v>
      </c>
      <c r="B76" s="4" t="s">
        <v>141</v>
      </c>
      <c r="C76" s="4">
        <v>444445</v>
      </c>
      <c r="D76" s="4">
        <v>444445</v>
      </c>
      <c r="E76" s="3"/>
      <c r="F76" s="3"/>
      <c r="G76" s="4">
        <v>100</v>
      </c>
    </row>
    <row r="77" spans="1:7" ht="15.75">
      <c r="A77" s="4" t="s">
        <v>142</v>
      </c>
      <c r="B77" s="4" t="s">
        <v>143</v>
      </c>
      <c r="C77" s="4">
        <v>0</v>
      </c>
      <c r="D77" s="4">
        <v>300000</v>
      </c>
      <c r="E77" s="3"/>
      <c r="F77" s="3"/>
      <c r="G77" s="4">
        <v>0</v>
      </c>
    </row>
    <row r="78" spans="1:7" ht="15.75">
      <c r="A78" s="4"/>
      <c r="B78" s="4"/>
      <c r="C78" s="4"/>
      <c r="D78" s="4"/>
      <c r="E78" s="3"/>
      <c r="F78" s="3"/>
      <c r="G78" s="4"/>
    </row>
    <row r="79" spans="1:7" ht="15.75">
      <c r="A79" s="53" t="s">
        <v>144</v>
      </c>
      <c r="B79" s="53" t="s">
        <v>0</v>
      </c>
      <c r="C79" s="30"/>
      <c r="D79" s="30"/>
      <c r="E79" s="30"/>
      <c r="F79" s="30"/>
      <c r="G79" s="30"/>
    </row>
    <row r="80" spans="1:7" ht="15.75">
      <c r="A80" s="31" t="s">
        <v>145</v>
      </c>
      <c r="B80" s="31" t="s">
        <v>146</v>
      </c>
      <c r="C80" s="31">
        <f>C81</f>
        <v>201003</v>
      </c>
      <c r="D80" s="31">
        <v>190000</v>
      </c>
      <c r="E80" s="31">
        <v>0</v>
      </c>
      <c r="F80" s="31">
        <v>0</v>
      </c>
      <c r="G80" s="31">
        <v>94.53</v>
      </c>
    </row>
    <row r="81" spans="1:7" ht="15.75">
      <c r="A81" s="32" t="s">
        <v>147</v>
      </c>
      <c r="B81" s="32" t="s">
        <v>148</v>
      </c>
      <c r="C81" s="32">
        <f>C82</f>
        <v>201003</v>
      </c>
      <c r="D81" s="32">
        <v>190000</v>
      </c>
      <c r="E81" s="32">
        <v>0</v>
      </c>
      <c r="F81" s="32">
        <v>0</v>
      </c>
      <c r="G81" s="32">
        <v>94.53</v>
      </c>
    </row>
    <row r="82" spans="1:7" ht="15.75">
      <c r="A82" s="4" t="s">
        <v>149</v>
      </c>
      <c r="B82" s="4" t="s">
        <v>150</v>
      </c>
      <c r="C82" s="4">
        <v>201003</v>
      </c>
      <c r="D82" s="4">
        <v>190000</v>
      </c>
      <c r="E82" s="3"/>
      <c r="F82" s="3"/>
      <c r="G82" s="4">
        <v>94.53</v>
      </c>
    </row>
  </sheetData>
  <sheetProtection/>
  <mergeCells count="6">
    <mergeCell ref="A6:B6"/>
    <mergeCell ref="A73:B73"/>
    <mergeCell ref="A79:B79"/>
    <mergeCell ref="A1:G1"/>
    <mergeCell ref="A2:G2"/>
    <mergeCell ref="A36:B36"/>
  </mergeCells>
  <printOptions/>
  <pageMargins left="0.7" right="0.7" top="0.75" bottom="0.75" header="0.3" footer="0.3"/>
  <pageSetup fitToHeight="1" fitToWidth="1" horizontalDpi="300" verticalDpi="3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2020-12-16T17:26:32Z</cp:lastPrinted>
  <dcterms:modified xsi:type="dcterms:W3CDTF">2021-01-12T17:37:19Z</dcterms:modified>
  <cp:category/>
  <cp:version/>
  <cp:contentType/>
  <cp:contentStatus/>
</cp:coreProperties>
</file>